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raiso\DIMFIS\(GEAS)\ADMINISTRATIVO\COTAÇÕES DE MERCADO\Cotação 2025_Reservatório Offline\"/>
    </mc:Choice>
  </mc:AlternateContent>
  <xr:revisionPtr revIDLastSave="0" documentId="13_ncr:1_{7B58738D-1395-4296-8B53-CD1132F6F433}" xr6:coauthVersionLast="47" xr6:coauthVersionMax="47" xr10:uidLastSave="{00000000-0000-0000-0000-000000000000}"/>
  <bookViews>
    <workbookView xWindow="-120" yWindow="-120" windowWidth="20730" windowHeight="11160" tabRatio="379" xr2:uid="{00000000-000D-0000-FFFF-FFFF00000000}"/>
  </bookViews>
  <sheets>
    <sheet name="Plan1" sheetId="1" r:id="rId1"/>
  </sheets>
  <definedNames>
    <definedName name="_xlnm._FilterDatabase" localSheetId="0" hidden="1">Plan1!$A$3:$H$93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2" i="1" l="1"/>
  <c r="G64" i="1"/>
  <c r="E64" i="1"/>
  <c r="C64" i="1"/>
  <c r="C70" i="1"/>
  <c r="H65" i="1"/>
  <c r="E65" i="1"/>
  <c r="H61" i="1"/>
  <c r="H57" i="1"/>
  <c r="H53" i="1"/>
  <c r="H7" i="1"/>
  <c r="H6" i="1"/>
  <c r="H5" i="1" l="1"/>
  <c r="H4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2" i="1"/>
  <c r="H33" i="1"/>
  <c r="H34" i="1"/>
  <c r="H35" i="1"/>
  <c r="H36" i="1"/>
  <c r="H37" i="1"/>
  <c r="H39" i="1"/>
  <c r="H40" i="1"/>
  <c r="H42" i="1"/>
  <c r="H43" i="1"/>
  <c r="H46" i="1"/>
  <c r="H48" i="1"/>
  <c r="H49" i="1"/>
  <c r="H50" i="1"/>
  <c r="H58" i="1"/>
  <c r="H59" i="1"/>
  <c r="H60" i="1"/>
  <c r="H62" i="1"/>
  <c r="H63" i="1"/>
  <c r="H64" i="1"/>
  <c r="H67" i="1"/>
  <c r="H68" i="1"/>
  <c r="H69" i="1"/>
  <c r="H70" i="1"/>
  <c r="H71" i="1"/>
  <c r="H72" i="1"/>
  <c r="H73" i="1"/>
  <c r="H74" i="1"/>
  <c r="H75" i="1"/>
  <c r="H76" i="1"/>
  <c r="H79" i="1"/>
  <c r="H80" i="1"/>
  <c r="H81" i="1"/>
  <c r="H83" i="1"/>
  <c r="H84" i="1"/>
  <c r="H85" i="1"/>
  <c r="H86" i="1"/>
  <c r="H87" i="1"/>
  <c r="H88" i="1"/>
  <c r="H89" i="1"/>
  <c r="H90" i="1"/>
  <c r="H91" i="1"/>
  <c r="H92" i="1"/>
  <c r="H93" i="1"/>
  <c r="H51" i="1"/>
  <c r="H52" i="1"/>
  <c r="H56" i="1"/>
</calcChain>
</file>

<file path=xl/sharedStrings.xml><?xml version="1.0" encoding="utf-8"?>
<sst xmlns="http://schemas.openxmlformats.org/spreadsheetml/2006/main" count="338" uniqueCount="237">
  <si>
    <t>INSUMOS</t>
  </si>
  <si>
    <t>EMPRESA 1</t>
  </si>
  <si>
    <t>PREÇO 1</t>
  </si>
  <si>
    <t>EMPRESA 2</t>
  </si>
  <si>
    <t>PREÇO 2</t>
  </si>
  <si>
    <t>EMPRESA 3</t>
  </si>
  <si>
    <t>PREÇO 3</t>
  </si>
  <si>
    <t>MÉDIA</t>
  </si>
  <si>
    <t>ÁGUA MINERAL 510ML SEM GÁS -  ENGRADADO COM 12 UNIDADES</t>
  </si>
  <si>
    <t>ALUGUEL DE CADEIRA PLÁSTICA BRANCA</t>
  </si>
  <si>
    <t>ALUGUEL DE MESA PLÁSTICA REDONDA</t>
  </si>
  <si>
    <t xml:space="preserve">AQUISIÇÃO DE CADEIRA PLÁSTICA </t>
  </si>
  <si>
    <t>AQUISIÇÃO DE MESA PLÁSTICA QUADRADA</t>
  </si>
  <si>
    <t>BANNER LONA 1,20M X 0,90M – COLORIDO</t>
  </si>
  <si>
    <t>FILIPETAS-COUCHÊ BRILHO-150G- 4 CORES- TAMANHO: 10X15CM</t>
  </si>
  <si>
    <t>REPROGRAFIA PAPEL A4, COLORIDO</t>
  </si>
  <si>
    <t>REPROGRAFIA PAPEL A4, PRETO E BRANCO</t>
  </si>
  <si>
    <t>SMARTPHONE MOTOROLA MOTO E7</t>
  </si>
  <si>
    <t>TENDA GAZEBO X-FLEX 3X3M - AZUL - MOR</t>
  </si>
  <si>
    <t>Agulha de Mao Cartela C/12</t>
  </si>
  <si>
    <t>Aluguel de som e iluminação (par de caixas de som de 300w cada, tripés de som, amplificador,extensão elétrica e cabos para conetar laptop, Ipod ou controladora + 1 microfone)</t>
  </si>
  <si>
    <t>Ancinho estampado com cabo de madeira de 120 cm</t>
  </si>
  <si>
    <t>Avental Branco Liso de Brim</t>
  </si>
  <si>
    <t>Avental de PVC Forrado 1,20x70m Branco Carbografite</t>
  </si>
  <si>
    <t>Balde para Argamassa 11 Litros</t>
  </si>
  <si>
    <t>Bandeja Plástica Rígida Mudas 200 Células</t>
  </si>
  <si>
    <t>Bandeja Plástica Rígida Mudas 288 Células 15ml</t>
  </si>
  <si>
    <t xml:space="preserve">Barbante 6 fios 85% algodão c/101 </t>
  </si>
  <si>
    <t>Bloco Flip Chart bloco c/ 50 fls  66 cm x 96 cm</t>
  </si>
  <si>
    <t>Bloco Tilembrete 600fls</t>
  </si>
  <si>
    <t>Boné em brim liso colorido</t>
  </si>
  <si>
    <t xml:space="preserve">Bota de PVC preta cano médio sem forro </t>
  </si>
  <si>
    <t>Calcário Dolomítico dimy Fertilizante Corretivo de Solo 3kg</t>
  </si>
  <si>
    <t xml:space="preserve">Caneta Esferográfica  Azul Caixa Com 50 Un </t>
  </si>
  <si>
    <t>Carrinho de Mão em Aço Galvanizado de 55 Litros</t>
  </si>
  <si>
    <t>Cavadeira Articulada 2 Cabos</t>
  </si>
  <si>
    <t>Cavadeira Reta Com Cabo de Eucalipto 120Cm</t>
  </si>
  <si>
    <t>Cavalete Flip Chart- Porta Bloco Compacto com Quadro Branco estrutura em Madeira- 60x90cm</t>
  </si>
  <si>
    <t>Hospedagem de site</t>
  </si>
  <si>
    <t>Dominio de site</t>
  </si>
  <si>
    <t>Crachá- pvc micras , 4/0 cores, 8,5 x 5,4cm</t>
  </si>
  <si>
    <t>Enxada Com Cabo 130cm Tramontina - Olho 3,8cm -</t>
  </si>
  <si>
    <t>Enxadão Estreito 2 Libras Com Cabo</t>
  </si>
  <si>
    <t xml:space="preserve">Fita Crepe Adesiva De 24 Mm X 50 Metros - Sleeve </t>
  </si>
  <si>
    <t xml:space="preserve">Foice Santa Catarina Com Cabo 120cm </t>
  </si>
  <si>
    <t xml:space="preserve">Grampeadores Metal G104 P/25Fls 24/06-26/06 Preto </t>
  </si>
  <si>
    <t>Imãs de geladeira personalizados Impressão 4x0, 500 unidades</t>
  </si>
  <si>
    <t>Lanche (sanduíche misto, suco de caixinha + fruta higienizada ou bolinho)</t>
  </si>
  <si>
    <t>Linha para costura Magna estojo com 40 tubos de 91,4 metros cada coloridos</t>
  </si>
  <si>
    <t>Luva de Malha Emborrachada Verde</t>
  </si>
  <si>
    <t>Luva jardim cavar jardinagem garden genie gloves</t>
  </si>
  <si>
    <t xml:space="preserve">Mangueira Jardim Flexivel Com Engate 10m </t>
  </si>
  <si>
    <t>Mapa Mundi Adesivo Poster Parede Hd Decorativo 120x70cm</t>
  </si>
  <si>
    <t>Máscara com Válvula</t>
  </si>
  <si>
    <t>Mochila saco para eventos, 100% algodão, gravação: silk 1 cor,  100 unidades</t>
  </si>
  <si>
    <t>Mudas hortaliças e ervas medicinais</t>
  </si>
  <si>
    <t>Pá de Bico Métalica Cabo de Madeira</t>
  </si>
  <si>
    <t>Pasta aba e elástico ofício 30MM  - AZUL</t>
  </si>
  <si>
    <t>Pazinha Larga Manual para Horta Jardinagem</t>
  </si>
  <si>
    <t xml:space="preserve">Pen Drive 16gb </t>
  </si>
  <si>
    <t xml:space="preserve">Pincel Cerda Branca 815 - Chato Longo </t>
  </si>
  <si>
    <t xml:space="preserve">Prancheta Acrilica </t>
  </si>
  <si>
    <t>Pulverizador Plástico 20 Litros</t>
  </si>
  <si>
    <t>Regador Plastico 10L - 6199120000</t>
  </si>
  <si>
    <t>Removedor Tradicional Com 1 Litro Tupi</t>
  </si>
  <si>
    <t>Resma Papel A4 reciclado -  (500 folhas)</t>
  </si>
  <si>
    <t xml:space="preserve">Sacho Duas Pontas C/ Cabo 120 cm </t>
  </si>
  <si>
    <t>Serrote de Poda Maxx Com 2 Lâminas Black Jack-C082</t>
  </si>
  <si>
    <t>Substrato Biomix Mudas &amp; Plantio Orgânico - 20kg</t>
  </si>
  <si>
    <t>Tela de Sombreamento 50% 6,00 de Largura X 20 Metros</t>
  </si>
  <si>
    <t>Tesoura Artesanal Rio de Janeiro 16Cm. Toke e Crie Unidade</t>
  </si>
  <si>
    <t xml:space="preserve">Tesoura P/ Poda Com Multiplicador de Força </t>
  </si>
  <si>
    <t>Tesoura para Cortar Grama 12 Pol TS</t>
  </si>
  <si>
    <t>Tesoura Ponta Arredondada</t>
  </si>
  <si>
    <t>Tinta Guache 500 ml Azul Turquesa No 501 Acrilex</t>
  </si>
  <si>
    <t>Tinta para Tecido - 37 ml Cores - Tinta Tecido Acrilex:</t>
  </si>
  <si>
    <t>Martelo unha 27mm</t>
  </si>
  <si>
    <t>Composteira Doméstica verde 15 Litros</t>
  </si>
  <si>
    <t>Sementes</t>
  </si>
  <si>
    <t>Camisa Malha personalizada</t>
  </si>
  <si>
    <t xml:space="preserve">Quadro de cortiça cortiarte 60x90 cm </t>
  </si>
  <si>
    <t>Soda Cáustica</t>
  </si>
  <si>
    <t xml:space="preserve">Caneta hidrográfica 12 cores </t>
  </si>
  <si>
    <t>Cola Branca 1000G</t>
  </si>
  <si>
    <t>Caixa plástica para Hortifruti 55x36cm</t>
  </si>
  <si>
    <t>Apostila/livro: 30 páginas com capa inclusa, formato fechado: 210x297mm, capa e miolo no papel couchê brilho, 170g, grampo</t>
  </si>
  <si>
    <t>Livro de compostagem- (Manual de compostagem: Processo de baixo custo.)</t>
  </si>
  <si>
    <t>Livro de educação ambiental- (educando para preservação da vida)</t>
  </si>
  <si>
    <t>Livro de educação ambiental critica: 1 livro de ea ( Repensar a Educação Ambiental).</t>
  </si>
  <si>
    <t>Livro de educação ambiental critica: Livro business plan (MANUAL DE PLANO DE NEGOCIOS).</t>
  </si>
  <si>
    <t>Livro de educação ambiental e/ou sustentabilidade (Princípios
e Valores Para a Formação de Educadores)</t>
  </si>
  <si>
    <t>Livro ecomoda: 1 livro artesanato com reciclagem, etc</t>
  </si>
  <si>
    <t>Livro interpretação ambiental: 1 livro de interpretação ambiental (Meio Ambiente e Educação Ambiental na Educação Infantil e no Ensino Fundamental)</t>
  </si>
  <si>
    <t>CARTAZ A3, PAPEL COUCHÊ BRILHO 115G, IMPRESSÃO 4/0 CORES 100 UNIDADES</t>
  </si>
  <si>
    <t>FOLDER A4 - DOBRADO, IMPRESSÃO 4/0 CORES, PAPEL COUCHÊ BRILHO, 150GR  100 UNIDADES</t>
  </si>
  <si>
    <t>PLOTAGEM DE MAPA COLORIDA- TAMANHO A0- PAPEL OFFSET 75G 100 UNIDADES</t>
  </si>
  <si>
    <t>FOLHETO A5, COUCHÊ 115G 100 UNIDADES</t>
  </si>
  <si>
    <t xml:space="preserve">                                                                                                                        </t>
  </si>
  <si>
    <t xml:space="preserve">Apostilacartilha 8 páginas com capa inclusa, formato fechado 2109x297mm, capa e miolo </t>
  </si>
  <si>
    <t>Atacadão da Baixada</t>
  </si>
  <si>
    <t>Mercado Livre</t>
  </si>
  <si>
    <t>Leroy Merlin</t>
  </si>
  <si>
    <t>Amoedo</t>
  </si>
  <si>
    <t>Chatuba</t>
  </si>
  <si>
    <t>Alastra</t>
  </si>
  <si>
    <t>Magalu</t>
  </si>
  <si>
    <t>Loja do Mecanico</t>
  </si>
  <si>
    <t>Scarpini</t>
  </si>
  <si>
    <t>Bruno Palma</t>
  </si>
  <si>
    <t>Shopee</t>
  </si>
  <si>
    <t>Fullcolor</t>
  </si>
  <si>
    <t>Banner Já</t>
  </si>
  <si>
    <t>Kalunga</t>
  </si>
  <si>
    <t>Lister</t>
  </si>
  <si>
    <t>Port</t>
  </si>
  <si>
    <t>Caçula</t>
  </si>
  <si>
    <t>Amazon</t>
  </si>
  <si>
    <t>Tilibra Express</t>
  </si>
  <si>
    <t>Dimona</t>
  </si>
  <si>
    <t>Fio de Afeto</t>
  </si>
  <si>
    <t>papelaria jambo</t>
  </si>
  <si>
    <t>dutra maquinas</t>
  </si>
  <si>
    <t>ferramentas kennedy</t>
  </si>
  <si>
    <t>loja do mecanico</t>
  </si>
  <si>
    <t>Cobasi</t>
  </si>
  <si>
    <t>Grma Cultivo</t>
  </si>
  <si>
    <t>Personaliza Brindes</t>
  </si>
  <si>
    <t>SD Promo</t>
  </si>
  <si>
    <t>Compactorstore</t>
  </si>
  <si>
    <t>Oceano</t>
  </si>
  <si>
    <t>Madra</t>
  </si>
  <si>
    <t>Minha papelaria on Line</t>
  </si>
  <si>
    <t>Ferramentas Kennedy</t>
  </si>
  <si>
    <t>Magazine Luiza</t>
  </si>
  <si>
    <t>Superpro Atacado</t>
  </si>
  <si>
    <t>Obramax</t>
  </si>
  <si>
    <t>Casa Forte</t>
  </si>
  <si>
    <t>Tramontina</t>
  </si>
  <si>
    <t>Contabilista</t>
  </si>
  <si>
    <t>Tudo Office</t>
  </si>
  <si>
    <t xml:space="preserve">Mercado Livre </t>
  </si>
  <si>
    <t>Bamboo Agua Mineral</t>
  </si>
  <si>
    <t xml:space="preserve">Amazon </t>
  </si>
  <si>
    <t>Armarinho São Jose</t>
  </si>
  <si>
    <t>Americanas</t>
  </si>
  <si>
    <t>Palacio das Ferramentas</t>
  </si>
  <si>
    <t>dutramaquinas</t>
  </si>
  <si>
    <t>ferramentaskennedy</t>
  </si>
  <si>
    <t>Dutra Maquinas</t>
  </si>
  <si>
    <t xml:space="preserve">Obramax </t>
  </si>
  <si>
    <t>360imprimir</t>
  </si>
  <si>
    <t>imprimarapido</t>
  </si>
  <si>
    <t>pamgraf</t>
  </si>
  <si>
    <t>editoraufv</t>
  </si>
  <si>
    <t>mercadolivre</t>
  </si>
  <si>
    <t>ofitexto</t>
  </si>
  <si>
    <t>leroymerlin</t>
  </si>
  <si>
    <t>obramax</t>
  </si>
  <si>
    <t>superepi</t>
  </si>
  <si>
    <t>lojadomecanico</t>
  </si>
  <si>
    <t>29.90</t>
  </si>
  <si>
    <t>inforshop</t>
  </si>
  <si>
    <t xml:space="preserve">kalunga </t>
  </si>
  <si>
    <t>oceanob2b</t>
  </si>
  <si>
    <t>agriestufashop</t>
  </si>
  <si>
    <t>tramontina</t>
  </si>
  <si>
    <t>amazon</t>
  </si>
  <si>
    <t>kalunga</t>
  </si>
  <si>
    <t>multilaser</t>
  </si>
  <si>
    <t>magazineluiza</t>
  </si>
  <si>
    <t>Artlimpbrasil</t>
  </si>
  <si>
    <t>Magazineluiza</t>
  </si>
  <si>
    <t>Oceanob2b</t>
  </si>
  <si>
    <t>Petz</t>
  </si>
  <si>
    <t>Royalmaquinas</t>
  </si>
  <si>
    <t>Emporiodassementes</t>
  </si>
  <si>
    <t>Plantei</t>
  </si>
  <si>
    <t>Carrefour</t>
  </si>
  <si>
    <t>Shopping</t>
  </si>
  <si>
    <t>Hiperfer</t>
  </si>
  <si>
    <t>Lojascacula</t>
  </si>
  <si>
    <t>Leroymerlin</t>
  </si>
  <si>
    <t>Torktools</t>
  </si>
  <si>
    <t>Verdegarden</t>
  </si>
  <si>
    <t>Casadosoldador</t>
  </si>
  <si>
    <t>Lojadomecanico</t>
  </si>
  <si>
    <t>Atacadaopostotreze</t>
  </si>
  <si>
    <t>Maneroatacadista</t>
  </si>
  <si>
    <t>Atacadojandaia</t>
  </si>
  <si>
    <t>Descontoaqui</t>
  </si>
  <si>
    <t>Portinfo</t>
  </si>
  <si>
    <t>Armarinhosaojose</t>
  </si>
  <si>
    <t>Mundoarts</t>
  </si>
  <si>
    <t>Anhaguera Ferramentas</t>
  </si>
  <si>
    <t>Minhoco Show</t>
  </si>
  <si>
    <t xml:space="preserve">Shopee </t>
  </si>
  <si>
    <t>Atual card</t>
  </si>
  <si>
    <t>Cartões mais baratos</t>
  </si>
  <si>
    <t>Loja alem do print</t>
  </si>
  <si>
    <t>Já cotei</t>
  </si>
  <si>
    <t>Royal</t>
  </si>
  <si>
    <t xml:space="preserve">Escorrega o Preço </t>
  </si>
  <si>
    <t>Tecno Ferramentas</t>
  </si>
  <si>
    <t>Leo Madeiras</t>
  </si>
  <si>
    <t>Donylocações</t>
  </si>
  <si>
    <t>NathyFestas</t>
  </si>
  <si>
    <t>Algazzara</t>
  </si>
  <si>
    <t xml:space="preserve">          COTAÇÃO GERPSA 2025.1</t>
  </si>
  <si>
    <t>Jump Gráfica</t>
  </si>
  <si>
    <t>Loja do Mecânico</t>
  </si>
  <si>
    <t>Locaweb</t>
  </si>
  <si>
    <t>Alto stilo</t>
  </si>
  <si>
    <t>Siecelo</t>
  </si>
  <si>
    <t>Snackmania</t>
  </si>
  <si>
    <t>Click books</t>
  </si>
  <si>
    <t>Livraria Martins Fontes</t>
  </si>
  <si>
    <t>Livraria ler pra valer</t>
  </si>
  <si>
    <t>Port Info</t>
  </si>
  <si>
    <t>Scriptum</t>
  </si>
  <si>
    <t>Vagalume</t>
  </si>
  <si>
    <t>Woeksep</t>
  </si>
  <si>
    <t>Bazar horizonte</t>
  </si>
  <si>
    <t>Mor</t>
  </si>
  <si>
    <t>olist</t>
  </si>
  <si>
    <t>Multicap mais</t>
  </si>
  <si>
    <t>Multicap imports</t>
  </si>
  <si>
    <t>Loja viária</t>
  </si>
  <si>
    <t>Mercado livre</t>
  </si>
  <si>
    <t>Gengraf</t>
  </si>
  <si>
    <t>Quadratto</t>
  </si>
  <si>
    <t>Vita Oliva</t>
  </si>
  <si>
    <t>Tintão</t>
  </si>
  <si>
    <t>Casas bahia</t>
  </si>
  <si>
    <t>360 imprimir</t>
  </si>
  <si>
    <t>Imperial brindes</t>
  </si>
  <si>
    <t>Printi</t>
  </si>
  <si>
    <t>Silvia armarinho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</si>
</sst>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[$R$-416]\ * #,##0.00_-;\-[$R$-416]\ * #,##0.00_-;_-[$R$-416]\ * \-??_-;_-@_-"/>
    <numFmt numFmtId="166" formatCode="&quot;R$ &quot;#,##0.00;[Red]&quot;R$ &quot;#,##0.00"/>
    <numFmt numFmtId="167" formatCode="_-[$R$-416]\ * #,##0.00_-;\-[$R$-416]\ * #,##0.00_-;_-[$R$-416]\ * &quot;-&quot;??_-;_-@_-"/>
  </numFmts>
  <fonts count="1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6"/>
      <color rgb="FF000000"/>
      <name val="Calibri"/>
      <family val="2"/>
      <charset val="1"/>
      <scheme val="minor"/>
    </font>
    <font>
      <sz val="11"/>
      <color rgb="FF22222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rgb="FFAFABAB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Border="0" applyProtection="0"/>
    <xf numFmtId="0" fontId="4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65" fontId="7" fillId="0" borderId="0" xfId="1" applyNumberFormat="1" applyFont="1" applyBorder="1" applyAlignment="1" applyProtection="1">
      <alignment horizontal="center" vertical="center"/>
    </xf>
    <xf numFmtId="165" fontId="7" fillId="0" borderId="0" xfId="1" applyNumberFormat="1" applyFont="1" applyBorder="1" applyAlignment="1" applyProtection="1">
      <alignment vertical="center"/>
    </xf>
    <xf numFmtId="166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165" fontId="7" fillId="0" borderId="1" xfId="1" applyNumberFormat="1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164" fontId="11" fillId="0" borderId="1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6" fillId="0" borderId="1" xfId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 applyProtection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 3" xfId="2" xr:uid="{00000000-0005-0000-0000-000002000000}"/>
  </cellStyles>
  <dxfs count="0"/>
  <tableStyles count="0" defaultTableStyle="TableStyleMedium9" defaultPivotStyle="PivotStyleLight16"/>
  <colors>
    <indexedColors>
      <rgbColor rgb="FF000000"/>
      <rgbColor rgb="FFFFFFFF"/>
      <rgbColor rgb="FFF10D0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6DCE5"/>
      <rgbColor rgb="FFFFFF99"/>
      <rgbColor rgb="FF9DC3E6"/>
      <rgbColor rgb="FFFF99CC"/>
      <rgbColor rgb="FFCC99FF"/>
      <rgbColor rgb="FFD9D9D9"/>
      <rgbColor rgb="FF3366FF"/>
      <rgbColor rgb="FF33CCCC"/>
      <rgbColor rgb="FF92D05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244929</xdr:colOff>
      <xdr:row>0</xdr:row>
      <xdr:rowOff>68036</xdr:rowOff>
    </xdr:from>
    <xdr:to>
      <xdr:col>16</xdr:col>
      <xdr:colOff>239171</xdr:colOff>
      <xdr:row>0</xdr:row>
      <xdr:rowOff>734786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A4B86873-F2BB-4B60-82B2-2E96CD81C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47465" y="68036"/>
          <a:ext cx="5864024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3"/>
  <sheetViews>
    <sheetView tabSelected="1" zoomScale="80" zoomScaleNormal="80" zoomScaleSheetLayoutView="70" workbookViewId="0">
      <selection activeCell="H14" sqref="H14"/>
    </sheetView>
  </sheetViews>
  <sheetFormatPr defaultColWidth="8.7109375" defaultRowHeight="15" x14ac:dyDescent="0.25"/>
  <cols>
    <col min="1" max="1" width="98.7109375" style="4" customWidth="1"/>
    <col min="2" max="2" width="27.140625" style="8" hidden="1" customWidth="1"/>
    <col min="3" max="3" width="15.140625" style="9" hidden="1" customWidth="1"/>
    <col min="4" max="4" width="25.85546875" style="8" hidden="1" customWidth="1"/>
    <col min="5" max="5" width="15.140625" style="10" hidden="1" customWidth="1"/>
    <col min="6" max="6" width="23" style="4" hidden="1" customWidth="1"/>
    <col min="7" max="7" width="15.140625" style="9" hidden="1" customWidth="1"/>
    <col min="8" max="8" width="13.140625" style="11" bestFit="1" customWidth="1"/>
    <col min="9" max="9" width="10" style="4" bestFit="1" customWidth="1"/>
    <col min="10" max="16384" width="8.7109375" style="4"/>
  </cols>
  <sheetData>
    <row r="1" spans="1:10" ht="60.75" customHeight="1" x14ac:dyDescent="0.25">
      <c r="A1" s="37" t="s">
        <v>207</v>
      </c>
      <c r="B1" s="37"/>
      <c r="C1" s="37"/>
      <c r="D1" s="37"/>
      <c r="E1" s="37"/>
      <c r="F1" s="37"/>
      <c r="G1" s="37"/>
      <c r="H1" s="37"/>
    </row>
    <row r="2" spans="1:10" ht="15" hidden="1" customHeight="1" x14ac:dyDescent="0.25">
      <c r="A2" s="37"/>
      <c r="B2" s="37"/>
      <c r="C2" s="37"/>
      <c r="D2" s="37"/>
      <c r="E2" s="37"/>
      <c r="F2" s="37"/>
      <c r="G2" s="37"/>
      <c r="H2" s="37"/>
    </row>
    <row r="3" spans="1:10" s="26" customFormat="1" ht="16.5" customHeight="1" x14ac:dyDescent="0.25">
      <c r="A3" s="29" t="s">
        <v>0</v>
      </c>
      <c r="B3" s="29" t="s">
        <v>1</v>
      </c>
      <c r="C3" s="30" t="s">
        <v>2</v>
      </c>
      <c r="D3" s="29" t="s">
        <v>3</v>
      </c>
      <c r="E3" s="30" t="s">
        <v>4</v>
      </c>
      <c r="F3" s="29" t="s">
        <v>5</v>
      </c>
      <c r="G3" s="30" t="s">
        <v>6</v>
      </c>
      <c r="H3" s="31" t="s">
        <v>7</v>
      </c>
    </row>
    <row r="4" spans="1:10" ht="15" customHeight="1" x14ac:dyDescent="0.25">
      <c r="A4" s="16" t="s">
        <v>8</v>
      </c>
      <c r="B4" s="5" t="s">
        <v>141</v>
      </c>
      <c r="C4" s="6">
        <v>22.08</v>
      </c>
      <c r="D4" s="5" t="s">
        <v>112</v>
      </c>
      <c r="E4" s="6">
        <v>22.08</v>
      </c>
      <c r="F4" s="5" t="s">
        <v>140</v>
      </c>
      <c r="G4" s="6">
        <v>19.98</v>
      </c>
      <c r="H4" s="7">
        <f t="shared" ref="H4:H5" si="0">(C4+E4+G4)/3</f>
        <v>21.38</v>
      </c>
    </row>
    <row r="5" spans="1:10" customFormat="1" ht="15" customHeight="1" x14ac:dyDescent="0.25">
      <c r="A5" s="17" t="s">
        <v>19</v>
      </c>
      <c r="B5" s="2" t="s">
        <v>142</v>
      </c>
      <c r="C5" s="3">
        <v>11.9</v>
      </c>
      <c r="D5" s="2" t="s">
        <v>143</v>
      </c>
      <c r="E5" s="3">
        <v>4.29</v>
      </c>
      <c r="F5" s="2" t="s">
        <v>140</v>
      </c>
      <c r="G5" s="3">
        <v>18.7</v>
      </c>
      <c r="H5" s="7">
        <f t="shared" si="0"/>
        <v>11.63</v>
      </c>
      <c r="I5" s="14"/>
      <c r="J5" s="1"/>
    </row>
    <row r="6" spans="1:10" ht="15" customHeight="1" x14ac:dyDescent="0.25">
      <c r="A6" s="16" t="s">
        <v>9</v>
      </c>
      <c r="B6" s="5" t="s">
        <v>204</v>
      </c>
      <c r="C6" s="6">
        <v>2</v>
      </c>
      <c r="D6" s="5" t="s">
        <v>205</v>
      </c>
      <c r="E6" s="6">
        <v>3</v>
      </c>
      <c r="F6" s="5"/>
      <c r="G6" s="6"/>
      <c r="H6" s="7">
        <f>(C6+E6)/2</f>
        <v>2.5</v>
      </c>
    </row>
    <row r="7" spans="1:10" ht="15" customHeight="1" x14ac:dyDescent="0.25">
      <c r="A7" s="16" t="s">
        <v>10</v>
      </c>
      <c r="B7" s="5" t="s">
        <v>204</v>
      </c>
      <c r="C7" s="6">
        <v>7</v>
      </c>
      <c r="D7" s="5" t="s">
        <v>205</v>
      </c>
      <c r="E7" s="6">
        <v>8</v>
      </c>
      <c r="F7" s="5"/>
      <c r="G7" s="6"/>
      <c r="H7" s="7">
        <f>(C7+E7)/2</f>
        <v>7.5</v>
      </c>
    </row>
    <row r="8" spans="1:10" ht="30" x14ac:dyDescent="0.25">
      <c r="A8" s="18" t="s">
        <v>20</v>
      </c>
      <c r="B8" s="5" t="s">
        <v>206</v>
      </c>
      <c r="C8" s="22">
        <v>9300</v>
      </c>
      <c r="D8" s="5"/>
      <c r="E8" s="22"/>
      <c r="F8" s="12"/>
      <c r="G8" s="27"/>
      <c r="H8" s="7">
        <v>9300</v>
      </c>
    </row>
    <row r="9" spans="1:10" ht="15" customHeight="1" x14ac:dyDescent="0.25">
      <c r="A9" s="17" t="s">
        <v>21</v>
      </c>
      <c r="B9" s="2" t="s">
        <v>142</v>
      </c>
      <c r="C9" s="3">
        <v>32.9</v>
      </c>
      <c r="D9" s="2" t="s">
        <v>193</v>
      </c>
      <c r="E9" s="3">
        <v>27.2</v>
      </c>
      <c r="F9" s="2" t="s">
        <v>106</v>
      </c>
      <c r="G9" s="3">
        <v>27.12</v>
      </c>
      <c r="H9" s="7">
        <v>41.98</v>
      </c>
    </row>
    <row r="10" spans="1:10" ht="33" customHeight="1" x14ac:dyDescent="0.25">
      <c r="A10" s="23" t="s">
        <v>85</v>
      </c>
      <c r="B10" s="24" t="s">
        <v>208</v>
      </c>
      <c r="C10" s="25">
        <v>74.599999999999994</v>
      </c>
      <c r="D10" s="24"/>
      <c r="E10" s="25"/>
      <c r="F10" s="24"/>
      <c r="G10" s="25"/>
      <c r="H10" s="7">
        <v>74.599999999999994</v>
      </c>
    </row>
    <row r="11" spans="1:10" ht="15" customHeight="1" x14ac:dyDescent="0.25">
      <c r="A11" s="17" t="s">
        <v>98</v>
      </c>
      <c r="B11" s="24" t="s">
        <v>208</v>
      </c>
      <c r="C11" s="3">
        <v>22.4</v>
      </c>
      <c r="D11" s="33"/>
      <c r="E11" s="3"/>
      <c r="F11" s="2"/>
      <c r="G11" s="3"/>
      <c r="H11" s="7">
        <v>22.4</v>
      </c>
    </row>
    <row r="12" spans="1:10" ht="15" customHeight="1" x14ac:dyDescent="0.25">
      <c r="A12" s="16" t="s">
        <v>11</v>
      </c>
      <c r="B12" s="5" t="s">
        <v>99</v>
      </c>
      <c r="C12" s="6">
        <v>32.200000000000003</v>
      </c>
      <c r="D12" s="5" t="s">
        <v>100</v>
      </c>
      <c r="E12" s="6">
        <v>40</v>
      </c>
      <c r="F12" s="5" t="s">
        <v>101</v>
      </c>
      <c r="G12" s="6">
        <v>52.9</v>
      </c>
      <c r="H12" s="7">
        <f t="shared" ref="H12:H43" si="1">(C12+E12+G12)/3</f>
        <v>41.699999999999996</v>
      </c>
    </row>
    <row r="13" spans="1:10" ht="15" customHeight="1" x14ac:dyDescent="0.25">
      <c r="A13" s="16" t="s">
        <v>12</v>
      </c>
      <c r="B13" s="5" t="s">
        <v>102</v>
      </c>
      <c r="C13" s="6">
        <v>104.4</v>
      </c>
      <c r="D13" s="5" t="s">
        <v>100</v>
      </c>
      <c r="E13" s="6">
        <v>78.88</v>
      </c>
      <c r="F13" s="5" t="s">
        <v>103</v>
      </c>
      <c r="G13" s="6">
        <v>99.9</v>
      </c>
      <c r="H13" s="7">
        <f t="shared" si="1"/>
        <v>94.393333333333331</v>
      </c>
    </row>
    <row r="14" spans="1:10" x14ac:dyDescent="0.25">
      <c r="A14" s="17" t="s">
        <v>22</v>
      </c>
      <c r="B14" s="2" t="s">
        <v>100</v>
      </c>
      <c r="C14" s="3">
        <v>29.9</v>
      </c>
      <c r="D14" s="2" t="s">
        <v>104</v>
      </c>
      <c r="E14" s="3">
        <v>36</v>
      </c>
      <c r="F14" s="2" t="s">
        <v>105</v>
      </c>
      <c r="G14" s="3">
        <v>50</v>
      </c>
      <c r="H14" s="7">
        <f t="shared" si="1"/>
        <v>38.633333333333333</v>
      </c>
    </row>
    <row r="15" spans="1:10" ht="15" customHeight="1" x14ac:dyDescent="0.25">
      <c r="A15" s="17" t="s">
        <v>23</v>
      </c>
      <c r="B15" s="2" t="s">
        <v>101</v>
      </c>
      <c r="C15" s="3">
        <v>33.9</v>
      </c>
      <c r="D15" s="2" t="s">
        <v>100</v>
      </c>
      <c r="E15" s="35">
        <v>28.9</v>
      </c>
      <c r="F15" s="2" t="s">
        <v>106</v>
      </c>
      <c r="G15" s="3">
        <v>16.39</v>
      </c>
      <c r="H15" s="7">
        <f t="shared" si="1"/>
        <v>26.396666666666665</v>
      </c>
    </row>
    <row r="16" spans="1:10" ht="15" customHeight="1" x14ac:dyDescent="0.25">
      <c r="A16" s="20" t="s">
        <v>24</v>
      </c>
      <c r="B16" s="2" t="s">
        <v>107</v>
      </c>
      <c r="C16" s="3">
        <v>12.15</v>
      </c>
      <c r="D16" s="2" t="s">
        <v>106</v>
      </c>
      <c r="E16" s="3">
        <v>11.9</v>
      </c>
      <c r="F16" s="2" t="s">
        <v>100</v>
      </c>
      <c r="G16" s="3">
        <v>31.66</v>
      </c>
      <c r="H16" s="7">
        <f t="shared" si="1"/>
        <v>18.57</v>
      </c>
    </row>
    <row r="17" spans="1:10" ht="15" customHeight="1" x14ac:dyDescent="0.25">
      <c r="A17" s="17" t="s">
        <v>25</v>
      </c>
      <c r="B17" s="2" t="s">
        <v>108</v>
      </c>
      <c r="C17" s="3">
        <v>39.799999999999997</v>
      </c>
      <c r="D17" s="2" t="s">
        <v>100</v>
      </c>
      <c r="E17" s="3">
        <v>39.24</v>
      </c>
      <c r="F17" s="2" t="s">
        <v>105</v>
      </c>
      <c r="G17" s="3">
        <v>44.89</v>
      </c>
      <c r="H17" s="7">
        <f t="shared" si="1"/>
        <v>41.309999999999995</v>
      </c>
    </row>
    <row r="18" spans="1:10" customFormat="1" ht="15" customHeight="1" x14ac:dyDescent="0.25">
      <c r="A18" s="17" t="s">
        <v>26</v>
      </c>
      <c r="B18" s="2" t="s">
        <v>108</v>
      </c>
      <c r="C18" s="3">
        <v>51.89</v>
      </c>
      <c r="D18" s="2" t="s">
        <v>109</v>
      </c>
      <c r="E18" s="3">
        <v>54</v>
      </c>
      <c r="F18" s="2" t="s">
        <v>100</v>
      </c>
      <c r="G18" s="3">
        <v>41.5</v>
      </c>
      <c r="H18" s="7">
        <f t="shared" si="1"/>
        <v>49.129999999999995</v>
      </c>
      <c r="I18" s="14"/>
      <c r="J18" s="1"/>
    </row>
    <row r="19" spans="1:10" x14ac:dyDescent="0.25">
      <c r="A19" s="16" t="s">
        <v>13</v>
      </c>
      <c r="B19" s="12" t="s">
        <v>100</v>
      </c>
      <c r="C19" s="13">
        <v>45</v>
      </c>
      <c r="D19" s="12" t="s">
        <v>110</v>
      </c>
      <c r="E19" s="13">
        <v>120</v>
      </c>
      <c r="F19" s="12" t="s">
        <v>111</v>
      </c>
      <c r="G19" s="13">
        <v>59.9</v>
      </c>
      <c r="H19" s="7">
        <f t="shared" si="1"/>
        <v>74.966666666666669</v>
      </c>
    </row>
    <row r="20" spans="1:10" x14ac:dyDescent="0.25">
      <c r="A20" s="17" t="s">
        <v>27</v>
      </c>
      <c r="B20" s="2" t="s">
        <v>112</v>
      </c>
      <c r="C20" s="3">
        <v>3.9</v>
      </c>
      <c r="D20" s="2" t="s">
        <v>113</v>
      </c>
      <c r="E20" s="3">
        <v>5.94</v>
      </c>
      <c r="F20" s="2" t="s">
        <v>109</v>
      </c>
      <c r="G20" s="3">
        <v>17.309999999999999</v>
      </c>
      <c r="H20" s="7">
        <f t="shared" si="1"/>
        <v>9.0499999999999989</v>
      </c>
      <c r="I20" s="14"/>
    </row>
    <row r="21" spans="1:10" x14ac:dyDescent="0.25">
      <c r="A21" s="17" t="s">
        <v>28</v>
      </c>
      <c r="B21" s="36" t="s">
        <v>100</v>
      </c>
      <c r="C21" s="25">
        <v>78.900000000000006</v>
      </c>
      <c r="D21" s="24" t="s">
        <v>114</v>
      </c>
      <c r="E21" s="25">
        <v>69.900000000000006</v>
      </c>
      <c r="F21" s="24" t="s">
        <v>115</v>
      </c>
      <c r="G21" s="25">
        <v>54.99</v>
      </c>
      <c r="H21" s="7">
        <f t="shared" si="1"/>
        <v>67.930000000000007</v>
      </c>
    </row>
    <row r="22" spans="1:10" x14ac:dyDescent="0.25">
      <c r="A22" s="17" t="s">
        <v>29</v>
      </c>
      <c r="B22" s="2" t="s">
        <v>116</v>
      </c>
      <c r="C22" s="3">
        <v>22.9</v>
      </c>
      <c r="D22" s="2" t="s">
        <v>120</v>
      </c>
      <c r="E22" s="3">
        <v>18.7</v>
      </c>
      <c r="F22" s="2" t="s">
        <v>117</v>
      </c>
      <c r="G22" s="3">
        <v>22.9</v>
      </c>
      <c r="H22" s="7">
        <f t="shared" si="1"/>
        <v>21.5</v>
      </c>
    </row>
    <row r="23" spans="1:10" x14ac:dyDescent="0.25">
      <c r="A23" s="17" t="s">
        <v>30</v>
      </c>
      <c r="B23" s="2" t="s">
        <v>116</v>
      </c>
      <c r="C23" s="3">
        <v>55.9</v>
      </c>
      <c r="D23" s="2" t="s">
        <v>118</v>
      </c>
      <c r="E23" s="3">
        <v>28.9</v>
      </c>
      <c r="F23" s="2" t="s">
        <v>119</v>
      </c>
      <c r="G23" s="3">
        <v>89.9</v>
      </c>
      <c r="H23" s="7">
        <f t="shared" si="1"/>
        <v>58.233333333333327</v>
      </c>
    </row>
    <row r="24" spans="1:10" x14ac:dyDescent="0.25">
      <c r="A24" s="17" t="s">
        <v>31</v>
      </c>
      <c r="B24" s="2" t="s">
        <v>121</v>
      </c>
      <c r="C24" s="3">
        <v>37.909999999999997</v>
      </c>
      <c r="D24" s="2" t="s">
        <v>122</v>
      </c>
      <c r="E24" s="3">
        <v>38.99</v>
      </c>
      <c r="F24" s="2" t="s">
        <v>123</v>
      </c>
      <c r="G24" s="3">
        <v>32.89</v>
      </c>
      <c r="H24" s="7">
        <f t="shared" si="1"/>
        <v>36.596666666666671</v>
      </c>
    </row>
    <row r="25" spans="1:10" x14ac:dyDescent="0.25">
      <c r="A25" s="17" t="s">
        <v>84</v>
      </c>
      <c r="B25" s="5" t="s">
        <v>109</v>
      </c>
      <c r="C25" s="22">
        <v>42.9</v>
      </c>
      <c r="D25" s="5" t="s">
        <v>100</v>
      </c>
      <c r="E25" s="22">
        <v>65.55</v>
      </c>
      <c r="F25" s="2" t="s">
        <v>101</v>
      </c>
      <c r="G25" s="22">
        <v>69.900000000000006</v>
      </c>
      <c r="H25" s="7">
        <f t="shared" si="1"/>
        <v>59.449999999999996</v>
      </c>
    </row>
    <row r="26" spans="1:10" x14ac:dyDescent="0.25">
      <c r="A26" s="21" t="s">
        <v>32</v>
      </c>
      <c r="B26" s="2" t="s">
        <v>116</v>
      </c>
      <c r="C26" s="3">
        <v>12.9</v>
      </c>
      <c r="D26" s="2" t="s">
        <v>124</v>
      </c>
      <c r="E26" s="3">
        <v>14.02</v>
      </c>
      <c r="F26" s="2" t="s">
        <v>125</v>
      </c>
      <c r="G26" s="3">
        <v>17.989999999999998</v>
      </c>
      <c r="H26" s="7">
        <f t="shared" si="1"/>
        <v>14.969999999999999</v>
      </c>
    </row>
    <row r="27" spans="1:10" x14ac:dyDescent="0.25">
      <c r="A27" s="17" t="s">
        <v>79</v>
      </c>
      <c r="B27" s="2" t="s">
        <v>126</v>
      </c>
      <c r="C27" s="3">
        <v>52.77</v>
      </c>
      <c r="D27" s="2" t="s">
        <v>127</v>
      </c>
      <c r="E27" s="3">
        <v>29.18</v>
      </c>
      <c r="F27" s="2" t="s">
        <v>109</v>
      </c>
      <c r="G27" s="3">
        <v>54.99</v>
      </c>
      <c r="H27" s="7">
        <f t="shared" si="1"/>
        <v>45.646666666666668</v>
      </c>
    </row>
    <row r="28" spans="1:10" x14ac:dyDescent="0.25">
      <c r="A28" s="17" t="s">
        <v>33</v>
      </c>
      <c r="B28" s="2" t="s">
        <v>128</v>
      </c>
      <c r="C28" s="3">
        <v>89.9</v>
      </c>
      <c r="D28" s="2" t="s">
        <v>112</v>
      </c>
      <c r="E28" s="3">
        <v>45.9</v>
      </c>
      <c r="F28" s="2" t="s">
        <v>129</v>
      </c>
      <c r="G28" s="3">
        <v>48.9</v>
      </c>
      <c r="H28" s="7">
        <f t="shared" si="1"/>
        <v>61.56666666666667</v>
      </c>
    </row>
    <row r="29" spans="1:10" x14ac:dyDescent="0.25">
      <c r="A29" s="17" t="s">
        <v>82</v>
      </c>
      <c r="B29" s="2" t="s">
        <v>112</v>
      </c>
      <c r="C29" s="3">
        <v>12.3</v>
      </c>
      <c r="D29" s="2" t="s">
        <v>130</v>
      </c>
      <c r="E29" s="3">
        <v>16.899999999999999</v>
      </c>
      <c r="F29" s="2" t="s">
        <v>131</v>
      </c>
      <c r="G29" s="3">
        <v>4.63</v>
      </c>
      <c r="H29" s="7">
        <f t="shared" si="1"/>
        <v>11.276666666666666</v>
      </c>
    </row>
    <row r="30" spans="1:10" x14ac:dyDescent="0.25">
      <c r="A30" s="17" t="s">
        <v>34</v>
      </c>
      <c r="B30" s="2" t="s">
        <v>132</v>
      </c>
      <c r="C30" s="3">
        <v>152.9</v>
      </c>
      <c r="D30" s="2" t="s">
        <v>133</v>
      </c>
      <c r="E30" s="3">
        <v>130.9</v>
      </c>
      <c r="F30" s="2" t="s">
        <v>134</v>
      </c>
      <c r="G30" s="3">
        <v>152.99</v>
      </c>
      <c r="H30" s="7">
        <f t="shared" si="1"/>
        <v>145.59666666666666</v>
      </c>
    </row>
    <row r="31" spans="1:10" x14ac:dyDescent="0.25">
      <c r="A31" s="16" t="s">
        <v>93</v>
      </c>
      <c r="B31" s="12" t="s">
        <v>208</v>
      </c>
      <c r="C31" s="13">
        <v>6</v>
      </c>
      <c r="D31" s="12"/>
      <c r="E31" s="13"/>
      <c r="F31" s="12"/>
      <c r="G31" s="13"/>
      <c r="H31" s="7">
        <v>6</v>
      </c>
    </row>
    <row r="32" spans="1:10" x14ac:dyDescent="0.25">
      <c r="A32" s="17" t="s">
        <v>35</v>
      </c>
      <c r="B32" s="2" t="s">
        <v>103</v>
      </c>
      <c r="C32" s="3">
        <v>69.900000000000006</v>
      </c>
      <c r="D32" s="2" t="s">
        <v>132</v>
      </c>
      <c r="E32" s="3">
        <v>39.9</v>
      </c>
      <c r="F32" s="2" t="s">
        <v>135</v>
      </c>
      <c r="G32" s="3">
        <v>54.99</v>
      </c>
      <c r="H32" s="7">
        <f t="shared" si="1"/>
        <v>54.930000000000007</v>
      </c>
    </row>
    <row r="33" spans="1:8" x14ac:dyDescent="0.25">
      <c r="A33" s="17" t="s">
        <v>36</v>
      </c>
      <c r="B33" s="2" t="s">
        <v>136</v>
      </c>
      <c r="C33" s="3">
        <v>40.880000000000003</v>
      </c>
      <c r="D33" s="2" t="s">
        <v>116</v>
      </c>
      <c r="E33" s="3">
        <v>71.900000000000006</v>
      </c>
      <c r="F33" s="2" t="s">
        <v>137</v>
      </c>
      <c r="G33" s="3">
        <v>82.03</v>
      </c>
      <c r="H33" s="7">
        <f t="shared" si="1"/>
        <v>64.936666666666667</v>
      </c>
    </row>
    <row r="34" spans="1:8" x14ac:dyDescent="0.25">
      <c r="A34" s="17" t="s">
        <v>37</v>
      </c>
      <c r="B34" s="2" t="s">
        <v>100</v>
      </c>
      <c r="C34" s="3">
        <v>189.95</v>
      </c>
      <c r="D34" s="2" t="s">
        <v>138</v>
      </c>
      <c r="E34" s="3">
        <v>130</v>
      </c>
      <c r="F34" s="2" t="s">
        <v>139</v>
      </c>
      <c r="G34" s="3">
        <v>168.94</v>
      </c>
      <c r="H34" s="7">
        <f t="shared" si="1"/>
        <v>162.96333333333334</v>
      </c>
    </row>
    <row r="35" spans="1:8" x14ac:dyDescent="0.25">
      <c r="A35" s="17" t="s">
        <v>83</v>
      </c>
      <c r="B35" s="2" t="s">
        <v>116</v>
      </c>
      <c r="C35" s="3">
        <v>15.1</v>
      </c>
      <c r="D35" s="2" t="s">
        <v>112</v>
      </c>
      <c r="E35" s="3">
        <v>19.899999999999999</v>
      </c>
      <c r="F35" s="2" t="s">
        <v>129</v>
      </c>
      <c r="G35" s="3">
        <v>32.6</v>
      </c>
      <c r="H35" s="7">
        <f t="shared" si="1"/>
        <v>22.533333333333331</v>
      </c>
    </row>
    <row r="36" spans="1:8" x14ac:dyDescent="0.25">
      <c r="A36" s="17" t="s">
        <v>77</v>
      </c>
      <c r="B36" s="2" t="s">
        <v>100</v>
      </c>
      <c r="C36" s="3">
        <v>209.99</v>
      </c>
      <c r="D36" s="2" t="s">
        <v>194</v>
      </c>
      <c r="E36" s="3">
        <v>282</v>
      </c>
      <c r="F36" s="2" t="s">
        <v>195</v>
      </c>
      <c r="G36" s="3">
        <v>199.95</v>
      </c>
      <c r="H36" s="7">
        <f t="shared" si="1"/>
        <v>230.64666666666668</v>
      </c>
    </row>
    <row r="37" spans="1:8" x14ac:dyDescent="0.25">
      <c r="A37" s="17" t="s">
        <v>40</v>
      </c>
      <c r="B37" s="5" t="s">
        <v>196</v>
      </c>
      <c r="C37" s="22">
        <v>10.5</v>
      </c>
      <c r="D37" s="5" t="s">
        <v>197</v>
      </c>
      <c r="E37" s="22">
        <v>10</v>
      </c>
      <c r="F37" s="5" t="s">
        <v>198</v>
      </c>
      <c r="G37" s="22">
        <v>14.9</v>
      </c>
      <c r="H37" s="7">
        <f t="shared" si="1"/>
        <v>11.799999999999999</v>
      </c>
    </row>
    <row r="38" spans="1:8" x14ac:dyDescent="0.25">
      <c r="A38" s="17" t="s">
        <v>39</v>
      </c>
      <c r="B38" s="5" t="s">
        <v>210</v>
      </c>
      <c r="C38" s="22">
        <v>22.9</v>
      </c>
      <c r="D38" s="5"/>
      <c r="E38" s="22"/>
      <c r="F38" s="5"/>
      <c r="G38" s="22"/>
      <c r="H38" s="7">
        <v>22.9</v>
      </c>
    </row>
    <row r="39" spans="1:8" x14ac:dyDescent="0.25">
      <c r="A39" s="17" t="s">
        <v>41</v>
      </c>
      <c r="B39" s="2" t="s">
        <v>199</v>
      </c>
      <c r="C39" s="3">
        <v>58.62</v>
      </c>
      <c r="D39" s="2" t="s">
        <v>106</v>
      </c>
      <c r="E39" s="3">
        <v>67.900000000000006</v>
      </c>
      <c r="F39" s="2" t="s">
        <v>200</v>
      </c>
      <c r="G39" s="3">
        <v>63.94</v>
      </c>
      <c r="H39" s="7">
        <f t="shared" si="1"/>
        <v>63.486666666666672</v>
      </c>
    </row>
    <row r="40" spans="1:8" x14ac:dyDescent="0.25">
      <c r="A40" s="17" t="s">
        <v>42</v>
      </c>
      <c r="B40" s="2" t="s">
        <v>144</v>
      </c>
      <c r="C40" s="3">
        <v>73.02</v>
      </c>
      <c r="D40" s="2" t="s">
        <v>103</v>
      </c>
      <c r="E40" s="3">
        <v>79.900000000000006</v>
      </c>
      <c r="F40" s="2" t="s">
        <v>145</v>
      </c>
      <c r="G40" s="3">
        <v>56.56</v>
      </c>
      <c r="H40" s="7">
        <f t="shared" si="1"/>
        <v>69.826666666666668</v>
      </c>
    </row>
    <row r="41" spans="1:8" x14ac:dyDescent="0.25">
      <c r="A41" s="16" t="s">
        <v>14</v>
      </c>
      <c r="B41" s="12" t="s">
        <v>208</v>
      </c>
      <c r="C41" s="13">
        <v>1</v>
      </c>
      <c r="D41" s="12"/>
      <c r="E41" s="13"/>
      <c r="F41" s="12"/>
      <c r="G41" s="13"/>
      <c r="H41" s="7">
        <v>1</v>
      </c>
    </row>
    <row r="42" spans="1:8" x14ac:dyDescent="0.25">
      <c r="A42" s="17" t="s">
        <v>43</v>
      </c>
      <c r="B42" s="2" t="s">
        <v>148</v>
      </c>
      <c r="C42" s="3">
        <v>6.56</v>
      </c>
      <c r="D42" s="2" t="s">
        <v>132</v>
      </c>
      <c r="E42" s="3">
        <v>5.79</v>
      </c>
      <c r="F42" s="2" t="s">
        <v>149</v>
      </c>
      <c r="G42" s="3">
        <v>5.9</v>
      </c>
      <c r="H42" s="7">
        <f t="shared" si="1"/>
        <v>6.083333333333333</v>
      </c>
    </row>
    <row r="43" spans="1:8" x14ac:dyDescent="0.25">
      <c r="A43" s="17" t="s">
        <v>44</v>
      </c>
      <c r="B43" s="2" t="s">
        <v>209</v>
      </c>
      <c r="C43" s="3">
        <v>55.9</v>
      </c>
      <c r="D43" s="2" t="s">
        <v>133</v>
      </c>
      <c r="E43" s="3">
        <v>71.599999999999994</v>
      </c>
      <c r="F43" s="2" t="s">
        <v>116</v>
      </c>
      <c r="G43" s="3">
        <v>91.15</v>
      </c>
      <c r="H43" s="7">
        <f t="shared" si="1"/>
        <v>72.88333333333334</v>
      </c>
    </row>
    <row r="44" spans="1:8" x14ac:dyDescent="0.25">
      <c r="A44" s="16" t="s">
        <v>94</v>
      </c>
      <c r="B44" s="12" t="s">
        <v>208</v>
      </c>
      <c r="C44" s="15">
        <v>5.9</v>
      </c>
      <c r="D44" s="34"/>
      <c r="E44" s="15"/>
      <c r="F44" s="28"/>
      <c r="G44" s="15"/>
      <c r="H44" s="7">
        <v>5.9</v>
      </c>
    </row>
    <row r="45" spans="1:8" x14ac:dyDescent="0.25">
      <c r="A45" s="17" t="s">
        <v>96</v>
      </c>
      <c r="B45" s="12" t="s">
        <v>208</v>
      </c>
      <c r="C45" s="22">
        <v>1.9</v>
      </c>
      <c r="D45" s="5"/>
      <c r="E45" s="22"/>
      <c r="F45" s="24"/>
      <c r="G45" s="22"/>
      <c r="H45" s="7">
        <v>1.9</v>
      </c>
    </row>
    <row r="46" spans="1:8" x14ac:dyDescent="0.25">
      <c r="A46" s="17" t="s">
        <v>45</v>
      </c>
      <c r="B46" s="2" t="s">
        <v>133</v>
      </c>
      <c r="C46" s="3">
        <v>58.68</v>
      </c>
      <c r="D46" s="2" t="s">
        <v>217</v>
      </c>
      <c r="E46" s="3">
        <v>29.9</v>
      </c>
      <c r="F46" s="2" t="s">
        <v>117</v>
      </c>
      <c r="G46" s="3">
        <v>48.9</v>
      </c>
      <c r="H46" s="7">
        <f t="shared" ref="H46:H74" si="2">(C46+E46+G46)/3</f>
        <v>45.826666666666661</v>
      </c>
    </row>
    <row r="47" spans="1:8" x14ac:dyDescent="0.25">
      <c r="A47" s="17" t="s">
        <v>38</v>
      </c>
      <c r="B47" s="5" t="s">
        <v>210</v>
      </c>
      <c r="C47" s="22">
        <v>10.9</v>
      </c>
      <c r="D47" s="5"/>
      <c r="E47" s="22"/>
      <c r="F47" s="5"/>
      <c r="G47" s="22"/>
      <c r="H47" s="7">
        <v>10.9</v>
      </c>
    </row>
    <row r="48" spans="1:8" x14ac:dyDescent="0.25">
      <c r="A48" s="17" t="s">
        <v>46</v>
      </c>
      <c r="B48" s="2" t="s">
        <v>150</v>
      </c>
      <c r="C48" s="3">
        <v>117.05</v>
      </c>
      <c r="D48" s="2" t="s">
        <v>151</v>
      </c>
      <c r="E48" s="3">
        <v>305</v>
      </c>
      <c r="F48" s="2" t="s">
        <v>152</v>
      </c>
      <c r="G48" s="3">
        <v>178.99</v>
      </c>
      <c r="H48" s="7">
        <f t="shared" si="2"/>
        <v>200.34666666666666</v>
      </c>
    </row>
    <row r="49" spans="1:12" x14ac:dyDescent="0.25">
      <c r="A49" s="17" t="s">
        <v>47</v>
      </c>
      <c r="B49" s="5" t="s">
        <v>211</v>
      </c>
      <c r="C49" s="22">
        <v>9.5</v>
      </c>
      <c r="D49" s="5" t="s">
        <v>212</v>
      </c>
      <c r="E49" s="22">
        <v>8</v>
      </c>
      <c r="F49" s="5" t="s">
        <v>213</v>
      </c>
      <c r="G49" s="22">
        <v>11.6</v>
      </c>
      <c r="H49" s="7">
        <f t="shared" si="2"/>
        <v>9.7000000000000011</v>
      </c>
      <c r="L49" s="4" t="s">
        <v>97</v>
      </c>
    </row>
    <row r="50" spans="1:12" x14ac:dyDescent="0.25">
      <c r="A50" s="17" t="s">
        <v>48</v>
      </c>
      <c r="B50" s="2" t="s">
        <v>116</v>
      </c>
      <c r="C50" s="3">
        <v>92.9</v>
      </c>
      <c r="D50" s="2" t="s">
        <v>133</v>
      </c>
      <c r="E50" s="3">
        <v>69.900000000000006</v>
      </c>
      <c r="F50" s="2" t="s">
        <v>236</v>
      </c>
      <c r="G50" s="3">
        <v>57.89</v>
      </c>
      <c r="H50" s="7">
        <f t="shared" si="2"/>
        <v>73.563333333333333</v>
      </c>
    </row>
    <row r="51" spans="1:12" x14ac:dyDescent="0.25">
      <c r="A51" s="17" t="s">
        <v>86</v>
      </c>
      <c r="B51" s="2" t="s">
        <v>153</v>
      </c>
      <c r="C51" s="3">
        <v>50</v>
      </c>
      <c r="D51" s="2" t="s">
        <v>154</v>
      </c>
      <c r="E51" s="3">
        <v>120</v>
      </c>
      <c r="F51" s="2" t="s">
        <v>155</v>
      </c>
      <c r="G51" s="3">
        <v>54</v>
      </c>
      <c r="H51" s="7">
        <f t="shared" si="2"/>
        <v>74.666666666666671</v>
      </c>
    </row>
    <row r="52" spans="1:12" x14ac:dyDescent="0.25">
      <c r="A52" s="17" t="s">
        <v>87</v>
      </c>
      <c r="B52" s="2" t="s">
        <v>116</v>
      </c>
      <c r="C52" s="3">
        <v>31.81</v>
      </c>
      <c r="D52" s="2" t="s">
        <v>214</v>
      </c>
      <c r="E52" s="3">
        <v>24</v>
      </c>
      <c r="F52" s="2" t="s">
        <v>215</v>
      </c>
      <c r="G52" s="3">
        <v>30.8</v>
      </c>
      <c r="H52" s="7">
        <f t="shared" si="2"/>
        <v>28.87</v>
      </c>
    </row>
    <row r="53" spans="1:12" x14ac:dyDescent="0.25">
      <c r="A53" s="17" t="s">
        <v>88</v>
      </c>
      <c r="B53" s="2" t="s">
        <v>116</v>
      </c>
      <c r="C53" s="3">
        <v>59</v>
      </c>
      <c r="D53" s="2" t="s">
        <v>216</v>
      </c>
      <c r="E53" s="3">
        <v>78</v>
      </c>
      <c r="F53" s="2"/>
      <c r="G53" s="3"/>
      <c r="H53" s="7">
        <f>(C53+E53+G53)/2</f>
        <v>68.5</v>
      </c>
    </row>
    <row r="54" spans="1:12" x14ac:dyDescent="0.25">
      <c r="A54" s="17" t="s">
        <v>89</v>
      </c>
      <c r="B54" s="2" t="s">
        <v>133</v>
      </c>
      <c r="C54" s="3">
        <v>52.65</v>
      </c>
      <c r="D54" s="2"/>
      <c r="E54" s="3"/>
      <c r="F54" s="2"/>
      <c r="G54" s="3"/>
      <c r="H54" s="7">
        <v>52.65</v>
      </c>
    </row>
    <row r="55" spans="1:12" ht="30" x14ac:dyDescent="0.25">
      <c r="A55" s="20" t="s">
        <v>90</v>
      </c>
      <c r="B55" s="2" t="s">
        <v>116</v>
      </c>
      <c r="C55" s="3">
        <v>93.06</v>
      </c>
      <c r="D55" s="2"/>
      <c r="E55" s="3"/>
      <c r="F55" s="2"/>
      <c r="G55" s="3"/>
      <c r="H55" s="7">
        <v>93.06</v>
      </c>
    </row>
    <row r="56" spans="1:12" x14ac:dyDescent="0.25">
      <c r="A56" s="17" t="s">
        <v>91</v>
      </c>
      <c r="B56" s="2" t="s">
        <v>116</v>
      </c>
      <c r="C56" s="3">
        <v>40</v>
      </c>
      <c r="D56" s="2" t="s">
        <v>218</v>
      </c>
      <c r="E56" s="3">
        <v>92</v>
      </c>
      <c r="F56" s="2" t="s">
        <v>109</v>
      </c>
      <c r="G56" s="3">
        <v>47.25</v>
      </c>
      <c r="H56" s="7">
        <f t="shared" si="2"/>
        <v>59.75</v>
      </c>
    </row>
    <row r="57" spans="1:12" ht="30" x14ac:dyDescent="0.25">
      <c r="A57" s="32" t="s">
        <v>92</v>
      </c>
      <c r="B57" s="2" t="s">
        <v>116</v>
      </c>
      <c r="C57" s="3">
        <v>53</v>
      </c>
      <c r="D57" s="2" t="s">
        <v>215</v>
      </c>
      <c r="E57" s="3">
        <v>53</v>
      </c>
      <c r="F57" s="2"/>
      <c r="G57" s="3"/>
      <c r="H57" s="7">
        <f>(C57+E57+G57)/2</f>
        <v>53</v>
      </c>
    </row>
    <row r="58" spans="1:12" x14ac:dyDescent="0.25">
      <c r="A58" s="17" t="s">
        <v>49</v>
      </c>
      <c r="B58" s="2" t="s">
        <v>133</v>
      </c>
      <c r="C58" s="3">
        <v>20</v>
      </c>
      <c r="D58" s="2" t="s">
        <v>219</v>
      </c>
      <c r="E58" s="3">
        <v>8.9</v>
      </c>
      <c r="F58" s="2" t="s">
        <v>220</v>
      </c>
      <c r="G58" s="3">
        <v>9.5</v>
      </c>
      <c r="H58" s="7">
        <f t="shared" si="2"/>
        <v>12.799999999999999</v>
      </c>
    </row>
    <row r="59" spans="1:12" x14ac:dyDescent="0.25">
      <c r="A59" s="17" t="s">
        <v>50</v>
      </c>
      <c r="B59" s="2" t="s">
        <v>116</v>
      </c>
      <c r="C59" s="3">
        <v>14.9</v>
      </c>
      <c r="D59" s="2" t="s">
        <v>133</v>
      </c>
      <c r="E59" s="3">
        <v>68.72</v>
      </c>
      <c r="F59" s="2" t="s">
        <v>100</v>
      </c>
      <c r="G59" s="3">
        <v>37.76</v>
      </c>
      <c r="H59" s="7">
        <f t="shared" si="2"/>
        <v>40.46</v>
      </c>
    </row>
    <row r="60" spans="1:12" x14ac:dyDescent="0.25">
      <c r="A60" s="17" t="s">
        <v>51</v>
      </c>
      <c r="B60" s="2" t="s">
        <v>116</v>
      </c>
      <c r="C60" s="3">
        <v>44.72</v>
      </c>
      <c r="D60" s="2" t="s">
        <v>133</v>
      </c>
      <c r="E60" s="3">
        <v>45.9</v>
      </c>
      <c r="F60" s="2" t="s">
        <v>137</v>
      </c>
      <c r="G60" s="3">
        <v>69.400000000000006</v>
      </c>
      <c r="H60" s="7">
        <f t="shared" si="2"/>
        <v>53.34</v>
      </c>
    </row>
    <row r="61" spans="1:12" x14ac:dyDescent="0.25">
      <c r="A61" s="17" t="s">
        <v>52</v>
      </c>
      <c r="B61" s="2" t="s">
        <v>100</v>
      </c>
      <c r="C61" s="3">
        <v>60</v>
      </c>
      <c r="D61" s="2" t="s">
        <v>201</v>
      </c>
      <c r="E61" s="3">
        <v>104.21</v>
      </c>
      <c r="F61" s="2"/>
      <c r="G61" s="3"/>
      <c r="H61" s="7">
        <f>(C61+E61+G61)/2</f>
        <v>82.10499999999999</v>
      </c>
    </row>
    <row r="62" spans="1:12" x14ac:dyDescent="0.25">
      <c r="A62" s="17" t="s">
        <v>76</v>
      </c>
      <c r="B62" s="2" t="s">
        <v>101</v>
      </c>
      <c r="C62" s="3">
        <v>41.9</v>
      </c>
      <c r="D62" s="2" t="s">
        <v>135</v>
      </c>
      <c r="E62" s="3">
        <v>39.9</v>
      </c>
      <c r="F62" s="2" t="s">
        <v>202</v>
      </c>
      <c r="G62" s="3">
        <v>38.340000000000003</v>
      </c>
      <c r="H62" s="7">
        <f t="shared" si="2"/>
        <v>40.046666666666667</v>
      </c>
    </row>
    <row r="63" spans="1:12" x14ac:dyDescent="0.25">
      <c r="A63" s="17" t="s">
        <v>53</v>
      </c>
      <c r="B63" s="2" t="s">
        <v>203</v>
      </c>
      <c r="C63" s="3">
        <v>2.91</v>
      </c>
      <c r="D63" s="2" t="s">
        <v>156</v>
      </c>
      <c r="E63" s="3">
        <v>1.56</v>
      </c>
      <c r="F63" s="2" t="s">
        <v>158</v>
      </c>
      <c r="G63" s="3">
        <v>2.39</v>
      </c>
      <c r="H63" s="7">
        <f t="shared" si="2"/>
        <v>2.2866666666666671</v>
      </c>
    </row>
    <row r="64" spans="1:12" x14ac:dyDescent="0.25">
      <c r="A64" s="17" t="s">
        <v>54</v>
      </c>
      <c r="B64" s="2" t="s">
        <v>233</v>
      </c>
      <c r="C64" s="3">
        <f>1196.97/100</f>
        <v>11.9697</v>
      </c>
      <c r="D64" s="2" t="s">
        <v>234</v>
      </c>
      <c r="E64" s="3">
        <f>1490/100</f>
        <v>14.9</v>
      </c>
      <c r="F64" s="2" t="s">
        <v>235</v>
      </c>
      <c r="G64" s="3">
        <f>1295.39/100</f>
        <v>12.953900000000001</v>
      </c>
      <c r="H64" s="7">
        <f t="shared" si="2"/>
        <v>13.274533333333332</v>
      </c>
    </row>
    <row r="65" spans="1:8" x14ac:dyDescent="0.25">
      <c r="A65" s="17" t="s">
        <v>55</v>
      </c>
      <c r="B65" s="2" t="s">
        <v>100</v>
      </c>
      <c r="C65" s="3">
        <v>24.96</v>
      </c>
      <c r="D65" s="2" t="s">
        <v>230</v>
      </c>
      <c r="E65" s="3">
        <f>49.9/20</f>
        <v>2.4950000000000001</v>
      </c>
      <c r="F65" s="2"/>
      <c r="G65" s="3"/>
      <c r="H65" s="7">
        <f>(C65+E65+G65)/2</f>
        <v>13.727500000000001</v>
      </c>
    </row>
    <row r="66" spans="1:8" x14ac:dyDescent="0.25">
      <c r="A66" s="17" t="s">
        <v>56</v>
      </c>
      <c r="B66" s="2" t="s">
        <v>147</v>
      </c>
      <c r="C66" s="3">
        <v>34.99</v>
      </c>
      <c r="D66" s="2" t="s">
        <v>159</v>
      </c>
      <c r="E66" s="3">
        <v>45.9</v>
      </c>
      <c r="F66" s="2" t="s">
        <v>157</v>
      </c>
      <c r="G66" s="3" t="s">
        <v>160</v>
      </c>
      <c r="H66" s="38">
        <v>36.93</v>
      </c>
    </row>
    <row r="67" spans="1:8" x14ac:dyDescent="0.25">
      <c r="A67" s="17" t="s">
        <v>57</v>
      </c>
      <c r="B67" s="2" t="s">
        <v>161</v>
      </c>
      <c r="C67" s="3">
        <v>4.37</v>
      </c>
      <c r="D67" s="2" t="s">
        <v>162</v>
      </c>
      <c r="E67" s="3">
        <v>7.9</v>
      </c>
      <c r="F67" s="2" t="s">
        <v>163</v>
      </c>
      <c r="G67" s="3">
        <v>5.49</v>
      </c>
      <c r="H67" s="7">
        <f t="shared" si="2"/>
        <v>5.919999999999999</v>
      </c>
    </row>
    <row r="68" spans="1:8" x14ac:dyDescent="0.25">
      <c r="A68" s="17" t="s">
        <v>58</v>
      </c>
      <c r="B68" s="2" t="s">
        <v>164</v>
      </c>
      <c r="C68" s="3">
        <v>9.4</v>
      </c>
      <c r="D68" s="2" t="s">
        <v>154</v>
      </c>
      <c r="E68" s="3">
        <v>16.5</v>
      </c>
      <c r="F68" s="2" t="s">
        <v>165</v>
      </c>
      <c r="G68" s="3">
        <v>16.05</v>
      </c>
      <c r="H68" s="7">
        <f t="shared" si="2"/>
        <v>13.983333333333334</v>
      </c>
    </row>
    <row r="69" spans="1:8" x14ac:dyDescent="0.25">
      <c r="A69" s="19" t="s">
        <v>59</v>
      </c>
      <c r="B69" s="2" t="s">
        <v>166</v>
      </c>
      <c r="C69" s="3">
        <v>24.99</v>
      </c>
      <c r="D69" s="2" t="s">
        <v>167</v>
      </c>
      <c r="E69" s="3">
        <v>23</v>
      </c>
      <c r="F69" s="2" t="s">
        <v>168</v>
      </c>
      <c r="G69" s="3">
        <v>20.72</v>
      </c>
      <c r="H69" s="7">
        <f t="shared" si="2"/>
        <v>22.903333333333332</v>
      </c>
    </row>
    <row r="70" spans="1:8" x14ac:dyDescent="0.25">
      <c r="A70" s="17" t="s">
        <v>60</v>
      </c>
      <c r="B70" s="2" t="s">
        <v>100</v>
      </c>
      <c r="C70" s="3">
        <f>34.99/12</f>
        <v>2.9158333333333335</v>
      </c>
      <c r="D70" s="2" t="s">
        <v>231</v>
      </c>
      <c r="E70" s="3">
        <v>3.5</v>
      </c>
      <c r="F70" s="2" t="s">
        <v>232</v>
      </c>
      <c r="G70" s="3">
        <v>13.2</v>
      </c>
      <c r="H70" s="7">
        <f t="shared" si="2"/>
        <v>6.5386111111111118</v>
      </c>
    </row>
    <row r="71" spans="1:8" x14ac:dyDescent="0.25">
      <c r="A71" s="16" t="s">
        <v>95</v>
      </c>
      <c r="B71" s="12" t="s">
        <v>228</v>
      </c>
      <c r="C71" s="13">
        <v>13</v>
      </c>
      <c r="D71" s="12" t="s">
        <v>100</v>
      </c>
      <c r="E71" s="13">
        <v>28.49</v>
      </c>
      <c r="F71" s="12" t="s">
        <v>229</v>
      </c>
      <c r="G71" s="13">
        <v>32</v>
      </c>
      <c r="H71" s="7">
        <f t="shared" si="2"/>
        <v>24.496666666666666</v>
      </c>
    </row>
    <row r="72" spans="1:8" x14ac:dyDescent="0.25">
      <c r="A72" s="17" t="s">
        <v>61</v>
      </c>
      <c r="B72" s="2" t="s">
        <v>116</v>
      </c>
      <c r="C72" s="3">
        <v>15.98</v>
      </c>
      <c r="D72" s="2" t="s">
        <v>133</v>
      </c>
      <c r="E72" s="3">
        <v>19.760000000000002</v>
      </c>
      <c r="F72" s="2" t="s">
        <v>227</v>
      </c>
      <c r="G72" s="3">
        <v>18.98</v>
      </c>
      <c r="H72" s="7">
        <f t="shared" si="2"/>
        <v>18.239999999999998</v>
      </c>
    </row>
    <row r="73" spans="1:8" x14ac:dyDescent="0.25">
      <c r="A73" s="17" t="s">
        <v>62</v>
      </c>
      <c r="B73" s="2" t="s">
        <v>116</v>
      </c>
      <c r="C73" s="3">
        <v>167.5</v>
      </c>
      <c r="D73" s="2" t="s">
        <v>226</v>
      </c>
      <c r="E73" s="3">
        <v>261.01</v>
      </c>
      <c r="F73" s="2" t="s">
        <v>227</v>
      </c>
      <c r="G73" s="3">
        <v>187.07</v>
      </c>
      <c r="H73" s="7">
        <f t="shared" si="2"/>
        <v>205.1933333333333</v>
      </c>
    </row>
    <row r="74" spans="1:8" x14ac:dyDescent="0.25">
      <c r="A74" s="17" t="s">
        <v>80</v>
      </c>
      <c r="B74" s="2" t="s">
        <v>116</v>
      </c>
      <c r="C74" s="3">
        <v>79.2</v>
      </c>
      <c r="D74" s="2" t="s">
        <v>112</v>
      </c>
      <c r="E74" s="3">
        <v>86.1</v>
      </c>
      <c r="F74" s="2" t="s">
        <v>169</v>
      </c>
      <c r="G74" s="3">
        <v>117.53</v>
      </c>
      <c r="H74" s="7">
        <f t="shared" si="2"/>
        <v>94.276666666666685</v>
      </c>
    </row>
    <row r="75" spans="1:8" x14ac:dyDescent="0.25">
      <c r="A75" s="17" t="s">
        <v>63</v>
      </c>
      <c r="B75" s="2" t="s">
        <v>146</v>
      </c>
      <c r="C75" s="3">
        <v>18.91</v>
      </c>
      <c r="D75" s="2" t="s">
        <v>159</v>
      </c>
      <c r="E75" s="3">
        <v>22.9</v>
      </c>
      <c r="F75" s="2" t="s">
        <v>169</v>
      </c>
      <c r="G75" s="3">
        <v>19.27</v>
      </c>
      <c r="H75" s="7">
        <f t="shared" ref="H75:H93" si="3">(C75+E75+G75)/3</f>
        <v>20.36</v>
      </c>
    </row>
    <row r="76" spans="1:8" x14ac:dyDescent="0.25">
      <c r="A76" s="17" t="s">
        <v>64</v>
      </c>
      <c r="B76" s="2" t="s">
        <v>170</v>
      </c>
      <c r="C76" s="3">
        <v>16.489999999999998</v>
      </c>
      <c r="D76" s="2" t="s">
        <v>171</v>
      </c>
      <c r="E76" s="3">
        <v>25.36</v>
      </c>
      <c r="F76" s="2" t="s">
        <v>109</v>
      </c>
      <c r="G76" s="3">
        <v>23.44</v>
      </c>
      <c r="H76" s="7">
        <f t="shared" si="3"/>
        <v>21.763333333333332</v>
      </c>
    </row>
    <row r="77" spans="1:8" x14ac:dyDescent="0.25">
      <c r="A77" s="16" t="s">
        <v>15</v>
      </c>
      <c r="B77" s="12" t="s">
        <v>208</v>
      </c>
      <c r="C77" s="13">
        <v>1.6</v>
      </c>
      <c r="D77" s="12"/>
      <c r="E77" s="13"/>
      <c r="F77" s="12"/>
      <c r="G77" s="13"/>
      <c r="H77" s="7">
        <v>1.6</v>
      </c>
    </row>
    <row r="78" spans="1:8" x14ac:dyDescent="0.25">
      <c r="A78" s="16" t="s">
        <v>16</v>
      </c>
      <c r="B78" s="12" t="s">
        <v>208</v>
      </c>
      <c r="C78" s="13">
        <v>0.35</v>
      </c>
      <c r="D78" s="12"/>
      <c r="E78" s="13"/>
      <c r="F78" s="12"/>
      <c r="G78" s="13"/>
      <c r="H78" s="7">
        <v>0.35</v>
      </c>
    </row>
    <row r="79" spans="1:8" x14ac:dyDescent="0.25">
      <c r="A79" s="17" t="s">
        <v>65</v>
      </c>
      <c r="B79" s="2" t="s">
        <v>142</v>
      </c>
      <c r="C79" s="3">
        <v>29.9</v>
      </c>
      <c r="D79" s="2" t="s">
        <v>112</v>
      </c>
      <c r="E79" s="3">
        <v>36.6</v>
      </c>
      <c r="F79" s="2" t="s">
        <v>172</v>
      </c>
      <c r="G79" s="3">
        <v>23.9</v>
      </c>
      <c r="H79" s="7">
        <f t="shared" si="3"/>
        <v>30.133333333333336</v>
      </c>
    </row>
    <row r="80" spans="1:8" x14ac:dyDescent="0.25">
      <c r="A80" s="17" t="s">
        <v>66</v>
      </c>
      <c r="B80" s="2" t="s">
        <v>103</v>
      </c>
      <c r="C80" s="3">
        <v>44.99</v>
      </c>
      <c r="D80" s="2" t="s">
        <v>173</v>
      </c>
      <c r="E80" s="3">
        <v>49.99</v>
      </c>
      <c r="F80" s="2" t="s">
        <v>174</v>
      </c>
      <c r="G80" s="3">
        <v>47.84</v>
      </c>
      <c r="H80" s="7">
        <f t="shared" si="3"/>
        <v>47.606666666666662</v>
      </c>
    </row>
    <row r="81" spans="1:8" x14ac:dyDescent="0.25">
      <c r="A81" s="17" t="s">
        <v>78</v>
      </c>
      <c r="B81" s="5" t="s">
        <v>124</v>
      </c>
      <c r="C81" s="22">
        <v>2.9</v>
      </c>
      <c r="D81" s="5" t="s">
        <v>175</v>
      </c>
      <c r="E81" s="22">
        <v>15</v>
      </c>
      <c r="F81" s="5" t="s">
        <v>176</v>
      </c>
      <c r="G81" s="22">
        <v>4.9000000000000004</v>
      </c>
      <c r="H81" s="7">
        <f t="shared" si="3"/>
        <v>7.5999999999999988</v>
      </c>
    </row>
    <row r="82" spans="1:8" x14ac:dyDescent="0.25">
      <c r="A82" s="17" t="s">
        <v>67</v>
      </c>
      <c r="B82" s="12" t="s">
        <v>100</v>
      </c>
      <c r="C82" s="3">
        <v>29.32</v>
      </c>
      <c r="D82" s="2" t="s">
        <v>106</v>
      </c>
      <c r="E82" s="3">
        <v>45.9</v>
      </c>
      <c r="F82" s="2"/>
      <c r="G82" s="3"/>
      <c r="H82" s="7">
        <f>(C82+E82+G82)/2</f>
        <v>37.61</v>
      </c>
    </row>
    <row r="83" spans="1:8" x14ac:dyDescent="0.25">
      <c r="A83" s="16" t="s">
        <v>17</v>
      </c>
      <c r="B83" s="2" t="s">
        <v>177</v>
      </c>
      <c r="C83" s="6">
        <v>1349.99</v>
      </c>
      <c r="D83" s="5" t="s">
        <v>171</v>
      </c>
      <c r="E83" s="6">
        <v>778.99</v>
      </c>
      <c r="F83" s="5" t="s">
        <v>178</v>
      </c>
      <c r="G83" s="27">
        <v>669</v>
      </c>
      <c r="H83" s="7">
        <f t="shared" si="3"/>
        <v>932.66</v>
      </c>
    </row>
    <row r="84" spans="1:8" x14ac:dyDescent="0.25">
      <c r="A84" s="17" t="s">
        <v>81</v>
      </c>
      <c r="B84" s="5" t="s">
        <v>116</v>
      </c>
      <c r="C84" s="6">
        <v>42.99</v>
      </c>
      <c r="D84" s="5" t="s">
        <v>179</v>
      </c>
      <c r="E84" s="22">
        <v>28.6</v>
      </c>
      <c r="F84" s="5" t="s">
        <v>180</v>
      </c>
      <c r="G84" s="22">
        <v>16.989999999999998</v>
      </c>
      <c r="H84" s="7">
        <f t="shared" si="3"/>
        <v>29.526666666666667</v>
      </c>
    </row>
    <row r="85" spans="1:8" x14ac:dyDescent="0.25">
      <c r="A85" s="17" t="s">
        <v>68</v>
      </c>
      <c r="B85" s="5" t="s">
        <v>177</v>
      </c>
      <c r="C85" s="6">
        <v>48.99</v>
      </c>
      <c r="D85" s="5" t="s">
        <v>124</v>
      </c>
      <c r="E85" s="22">
        <v>46.71</v>
      </c>
      <c r="F85" s="5" t="s">
        <v>173</v>
      </c>
      <c r="G85" s="22">
        <v>48.99</v>
      </c>
      <c r="H85" s="7">
        <f t="shared" si="3"/>
        <v>48.23</v>
      </c>
    </row>
    <row r="86" spans="1:8" x14ac:dyDescent="0.25">
      <c r="A86" s="17" t="s">
        <v>69</v>
      </c>
      <c r="B86" s="2" t="s">
        <v>223</v>
      </c>
      <c r="C86" s="6">
        <v>500.94</v>
      </c>
      <c r="D86" s="2" t="s">
        <v>224</v>
      </c>
      <c r="E86" s="3">
        <v>554.08000000000004</v>
      </c>
      <c r="F86" s="2" t="s">
        <v>225</v>
      </c>
      <c r="G86" s="3">
        <v>836.35</v>
      </c>
      <c r="H86" s="7">
        <f t="shared" si="3"/>
        <v>630.45666666666659</v>
      </c>
    </row>
    <row r="87" spans="1:8" x14ac:dyDescent="0.25">
      <c r="A87" s="16" t="s">
        <v>18</v>
      </c>
      <c r="B87" s="2" t="s">
        <v>116</v>
      </c>
      <c r="C87" s="6">
        <v>594</v>
      </c>
      <c r="D87" s="2" t="s">
        <v>100</v>
      </c>
      <c r="E87" s="3">
        <v>564.92999999999995</v>
      </c>
      <c r="F87" s="2" t="s">
        <v>222</v>
      </c>
      <c r="G87" s="3">
        <v>509</v>
      </c>
      <c r="H87" s="7">
        <f t="shared" si="3"/>
        <v>555.97666666666657</v>
      </c>
    </row>
    <row r="88" spans="1:8" x14ac:dyDescent="0.25">
      <c r="A88" s="17" t="s">
        <v>70</v>
      </c>
      <c r="B88" s="2" t="s">
        <v>221</v>
      </c>
      <c r="C88" s="6">
        <v>18.899999999999999</v>
      </c>
      <c r="D88" s="2" t="s">
        <v>100</v>
      </c>
      <c r="E88" s="3">
        <v>25.47</v>
      </c>
      <c r="F88" s="2" t="s">
        <v>195</v>
      </c>
      <c r="G88" s="3">
        <v>20</v>
      </c>
      <c r="H88" s="7">
        <f t="shared" si="3"/>
        <v>21.456666666666667</v>
      </c>
    </row>
    <row r="89" spans="1:8" x14ac:dyDescent="0.25">
      <c r="A89" s="17" t="s">
        <v>71</v>
      </c>
      <c r="B89" s="2" t="s">
        <v>181</v>
      </c>
      <c r="C89" s="6">
        <v>88.9</v>
      </c>
      <c r="D89" s="2" t="s">
        <v>182</v>
      </c>
      <c r="E89" s="3">
        <v>94.64</v>
      </c>
      <c r="F89" s="2" t="s">
        <v>183</v>
      </c>
      <c r="G89" s="3">
        <v>89.9</v>
      </c>
      <c r="H89" s="7">
        <f t="shared" si="3"/>
        <v>91.14666666666669</v>
      </c>
    </row>
    <row r="90" spans="1:8" x14ac:dyDescent="0.25">
      <c r="A90" s="17" t="s">
        <v>72</v>
      </c>
      <c r="B90" s="2" t="s">
        <v>184</v>
      </c>
      <c r="C90" s="6">
        <v>71.010000000000005</v>
      </c>
      <c r="D90" s="2" t="s">
        <v>185</v>
      </c>
      <c r="E90" s="3">
        <v>79.900000000000006</v>
      </c>
      <c r="F90" s="2" t="s">
        <v>171</v>
      </c>
      <c r="G90" s="3">
        <v>252.56</v>
      </c>
      <c r="H90" s="7">
        <f t="shared" si="3"/>
        <v>134.49</v>
      </c>
    </row>
    <row r="91" spans="1:8" x14ac:dyDescent="0.25">
      <c r="A91" s="17" t="s">
        <v>73</v>
      </c>
      <c r="B91" s="2" t="s">
        <v>186</v>
      </c>
      <c r="C91" s="6">
        <v>2.4900000000000002</v>
      </c>
      <c r="D91" s="2" t="s">
        <v>112</v>
      </c>
      <c r="E91" s="3">
        <v>4.99</v>
      </c>
      <c r="F91" s="2" t="s">
        <v>187</v>
      </c>
      <c r="G91" s="3">
        <v>6.8</v>
      </c>
      <c r="H91" s="7">
        <f t="shared" si="3"/>
        <v>4.7600000000000007</v>
      </c>
    </row>
    <row r="92" spans="1:8" x14ac:dyDescent="0.25">
      <c r="A92" s="17" t="s">
        <v>74</v>
      </c>
      <c r="B92" s="2" t="s">
        <v>188</v>
      </c>
      <c r="C92" s="6">
        <v>14.56</v>
      </c>
      <c r="D92" s="2" t="s">
        <v>189</v>
      </c>
      <c r="E92" s="3">
        <v>12.6</v>
      </c>
      <c r="F92" s="2" t="s">
        <v>190</v>
      </c>
      <c r="G92" s="3">
        <v>19.899999999999999</v>
      </c>
      <c r="H92" s="7">
        <f t="shared" si="3"/>
        <v>15.686666666666667</v>
      </c>
    </row>
    <row r="93" spans="1:8" ht="27.75" customHeight="1" x14ac:dyDescent="0.25">
      <c r="A93" s="17" t="s">
        <v>75</v>
      </c>
      <c r="B93" s="2" t="s">
        <v>191</v>
      </c>
      <c r="C93" s="6">
        <v>4.29</v>
      </c>
      <c r="D93" s="2" t="s">
        <v>171</v>
      </c>
      <c r="E93" s="3">
        <v>48.96</v>
      </c>
      <c r="F93" s="2" t="s">
        <v>192</v>
      </c>
      <c r="G93" s="3">
        <v>4.68</v>
      </c>
      <c r="H93" s="7">
        <f t="shared" si="3"/>
        <v>19.309999999999999</v>
      </c>
    </row>
  </sheetData>
  <autoFilter ref="A3:H93" xr:uid="{00000000-0009-0000-0000-000000000000}">
    <sortState xmlns:xlrd2="http://schemas.microsoft.com/office/spreadsheetml/2017/richdata2" ref="A4:H93">
      <sortCondition ref="A3:A93"/>
    </sortState>
  </autoFilter>
  <sortState xmlns:xlrd2="http://schemas.microsoft.com/office/spreadsheetml/2017/richdata2" ref="A30:J175">
    <sortCondition ref="A3"/>
  </sortState>
  <mergeCells count="1">
    <mergeCell ref="A1:H2"/>
  </mergeCells>
  <pageMargins left="0.51180555555555496" right="0.51180555555555496" top="0.78749999999999998" bottom="0.78749999999999998" header="0.51180555555555496" footer="0.51180555555555496"/>
  <pageSetup paperSize="9" scale="4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Debhora Esteffany Souza Silva</dc:creator>
  <cp:lastModifiedBy>Usuário</cp:lastModifiedBy>
  <cp:revision>2</cp:revision>
  <cp:lastPrinted>2023-04-11T14:34:38Z</cp:lastPrinted>
  <dcterms:created xsi:type="dcterms:W3CDTF">2019-09-26T15:27:51Z</dcterms:created>
  <dcterms:modified xsi:type="dcterms:W3CDTF">2025-06-13T20:14:15Z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